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2\Users\smatjan\My Documents\PROJEKTI\2025_JAVNA NAROČILA 2025\NOGOMETNI ŠPORTNI PARK - POSTOPEK 2\za objavo\"/>
    </mc:Choice>
  </mc:AlternateContent>
  <xr:revisionPtr revIDLastSave="0" documentId="8_{A55DE1F6-75C0-4E28-99B0-192F40711F27}" xr6:coauthVersionLast="47" xr6:coauthVersionMax="47" xr10:uidLastSave="{00000000-0000-0000-0000-000000000000}"/>
  <bookViews>
    <workbookView xWindow="-103" yWindow="-103" windowWidth="33120" windowHeight="18120" activeTab="1" xr2:uid="{ED6B02EB-33BC-4A78-8F47-F0097AC1536B}"/>
  </bookViews>
  <sheets>
    <sheet name="REKAPITULACIJA" sheetId="2" r:id="rId1"/>
    <sheet name="POPIS DEL" sheetId="1" r:id="rId2"/>
  </sheets>
  <definedNames>
    <definedName name="_xlnm.Print_Area" localSheetId="1">'POPIS DEL'!$A$1:$J$66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 l="1"/>
  <c r="D11" i="2"/>
  <c r="D9" i="2"/>
  <c r="E9" i="2" s="1"/>
  <c r="F9" i="2" s="1"/>
  <c r="D7" i="2"/>
  <c r="E7" i="2" l="1"/>
  <c r="F7" i="2" s="1"/>
  <c r="H32" i="1"/>
  <c r="H31" i="1"/>
  <c r="H30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3" i="1"/>
  <c r="H52" i="1"/>
  <c r="H51" i="1"/>
  <c r="H50" i="1"/>
  <c r="I44" i="1"/>
  <c r="I43" i="1"/>
  <c r="I42" i="1"/>
  <c r="H36" i="1"/>
  <c r="H35" i="1"/>
  <c r="H34" i="1"/>
  <c r="H33" i="1"/>
  <c r="H37" i="1"/>
  <c r="I45" i="1" l="1"/>
  <c r="D8" i="2" s="1"/>
  <c r="E8" i="2" s="1"/>
  <c r="F8" i="2" s="1"/>
  <c r="H54" i="1"/>
  <c r="H25" i="1"/>
  <c r="E57" i="1" l="1"/>
  <c r="E58" i="1" s="1"/>
  <c r="D6" i="2"/>
  <c r="E6" i="2" l="1"/>
  <c r="F6" i="2"/>
  <c r="E59" i="1"/>
  <c r="E61" i="1" s="1"/>
  <c r="D10" i="2"/>
  <c r="E10" i="2" l="1"/>
  <c r="F10" i="2"/>
  <c r="E11" i="2" l="1"/>
  <c r="F11" i="2" s="1"/>
</calcChain>
</file>

<file path=xl/sharedStrings.xml><?xml version="1.0" encoding="utf-8"?>
<sst xmlns="http://schemas.openxmlformats.org/spreadsheetml/2006/main" count="195" uniqueCount="106">
  <si>
    <t>POPIS DEL VZDRŽEVANJA IN ČIŠČENJA NOGOMETNEGA ŠPORTNEGA PARKA ZA ENO LETO</t>
  </si>
  <si>
    <t>A.</t>
  </si>
  <si>
    <t>OPRAVILA</t>
  </si>
  <si>
    <t>OPIS</t>
  </si>
  <si>
    <t>enota mere (EM)</t>
  </si>
  <si>
    <t>št. ponovitev/letno (do max)</t>
  </si>
  <si>
    <t>Cena (eur)/EM       (brez DDV)</t>
  </si>
  <si>
    <t>SKUPNA CENA   (brez DDV)</t>
  </si>
  <si>
    <t>* % cene dela od skupne ponudbene vrednosti storitve</t>
  </si>
  <si>
    <t>košnja igrišča</t>
  </si>
  <si>
    <t>delo</t>
  </si>
  <si>
    <t>Košnja z odvozom in deponiranjem, vključno s košnjo med goli.</t>
  </si>
  <si>
    <t>kos</t>
  </si>
  <si>
    <t>Košnja brez pobiranja trave, vključno s košnjo med goli.</t>
  </si>
  <si>
    <t>granularno gnojenje</t>
  </si>
  <si>
    <r>
      <t>delo</t>
    </r>
    <r>
      <rPr>
        <sz val="11"/>
        <rFont val="Calibri"/>
        <family val="2"/>
        <charset val="238"/>
        <scheme val="minor"/>
      </rPr>
      <t xml:space="preserve"> in material</t>
    </r>
  </si>
  <si>
    <t>Gnojenje po gnojilnem načrtu vključno z gnojilom.</t>
  </si>
  <si>
    <t>globinsko prezračevanje s polnimi nastavki</t>
  </si>
  <si>
    <t>Globinsko prezračevanje s polnimi nastavki.</t>
  </si>
  <si>
    <t>prezračevanje z izmetom s tulci (do 100 mm)</t>
  </si>
  <si>
    <t>Prezračevanje z izmetom s tulci (do 100 mm).</t>
  </si>
  <si>
    <t>površinsko zračenje</t>
  </si>
  <si>
    <t>Površinsko zračenje.</t>
  </si>
  <si>
    <t>površinsko zarezovanje</t>
  </si>
  <si>
    <t>Površinsko zarezovanje.</t>
  </si>
  <si>
    <t>redčenje in izmet polsti</t>
  </si>
  <si>
    <t>Redčenje in izmet polsti ter odstranjevanje odmrle trave.</t>
  </si>
  <si>
    <t>peskanje</t>
  </si>
  <si>
    <t>delo in material</t>
  </si>
  <si>
    <t xml:space="preserve">Peskanje z dobavo, vključenim strojem za nakladanje in peskalnikom.  </t>
  </si>
  <si>
    <t>dosejevanje</t>
  </si>
  <si>
    <t>Dosejevanje z vključeno dobavo semena.</t>
  </si>
  <si>
    <t>valjanje</t>
  </si>
  <si>
    <t>Valjanje.</t>
  </si>
  <si>
    <t>krtačenje</t>
  </si>
  <si>
    <t>Krtačenje nogometne trave.</t>
  </si>
  <si>
    <t>kontrola plevelov, bolezni ter škropljenje</t>
  </si>
  <si>
    <t>Kontrola plevelov, bolezni ter škropljenje.</t>
  </si>
  <si>
    <t>popravljanje odtrganih delov ruše in udrtin</t>
  </si>
  <si>
    <t>Popravljanje odtrganih delov ruše in udrtin.</t>
  </si>
  <si>
    <t>h</t>
  </si>
  <si>
    <t>menjava travne ruše</t>
  </si>
  <si>
    <t>Zamenjava travne ruše z dobavo.</t>
  </si>
  <si>
    <t>m2</t>
  </si>
  <si>
    <t>risanje črt</t>
  </si>
  <si>
    <t>Markiranje z vrvjo, risanje črt vključno z dobavo barve.</t>
  </si>
  <si>
    <t>Dobava in vgradnja mrež za gole.</t>
  </si>
  <si>
    <t>kos (1 par)</t>
  </si>
  <si>
    <t>namakanje nogometnega igrišča vključno z vzdrževanjem namakalnega sistema</t>
  </si>
  <si>
    <t xml:space="preserve">delo </t>
  </si>
  <si>
    <t>Namakanje in kontrola namakanja.</t>
  </si>
  <si>
    <t>vzdrževanje in servis namakalnega sistema</t>
  </si>
  <si>
    <t>Servis, čiščenje, zagon, postavitev zunanje črpalke namakalnega sistema.</t>
  </si>
  <si>
    <t>B.</t>
  </si>
  <si>
    <t>Strojno krtačenje igrišča.</t>
  </si>
  <si>
    <t>kontrola in čiščenje igrišča z umetno travo</t>
  </si>
  <si>
    <t>Redno (ročno) odstranjevanje odpadkov na površini igrišča. Po potrebi odstanjevanje plevela, maha, pregled in ocena ohranjanja začetne ravni polnila, pregled linij in stikov.</t>
  </si>
  <si>
    <t>strojno dodajanje in vtiranje polnila gumi granulata</t>
  </si>
  <si>
    <t>Strojno dodajanje in vtiranje polnila s ščetko, vključno z dobavo gumi granulata.</t>
  </si>
  <si>
    <t>prezračevanje igrišča</t>
  </si>
  <si>
    <t>Strojno prezračevanje oz. dekompaktizacija polnila umetne trave in preverjanje zbitosti polnila umetne trave.</t>
  </si>
  <si>
    <t>strojno čiščenje snega s frezo</t>
  </si>
  <si>
    <t>Strojno čiščenje snega s snežno frezo na nogometnem igrišču z umetno travo.</t>
  </si>
  <si>
    <t>C.</t>
  </si>
  <si>
    <t>POPIS DEL - čiščenje notranjih površin</t>
  </si>
  <si>
    <t>skupna količina prostorov (cca)</t>
  </si>
  <si>
    <t>čiščenje</t>
  </si>
  <si>
    <t xml:space="preserve">D. </t>
  </si>
  <si>
    <t>POPIS DEL - čiščenje in vzdrževanje zunanjih površin oz. okolice nogometnega športnega parka</t>
  </si>
  <si>
    <t>čiščenje zunanjih površin</t>
  </si>
  <si>
    <t>košnja drugih površin oz. okolice</t>
  </si>
  <si>
    <t>strojno čiščenje snega s snežnim plugom</t>
  </si>
  <si>
    <t>Strojno čiščenje snega okolice nogometenega stadiona in okolice nogometnih igrišč, po potrebi tudi ročno čiščenje snega (parkirišče pred nogometnim stadionom, dovoz in parkirišče pred nogometnim igriščem z umetno travo).</t>
  </si>
  <si>
    <t xml:space="preserve">redna vzdrževalna dela </t>
  </si>
  <si>
    <t xml:space="preserve">Drobna popravila (ograje, mreže, ključavničarska dela, popravilo klopi, menjava žarnic, vzdrževanje vodovodnih instalacij, elektro instalacij, čiščenje kanalizacije, drobni material za vzdrževanje namakalnega sistema (npr. šobe) ipd.) skupaj z materialom za vzdrževanje. </t>
  </si>
  <si>
    <t>SKUPAJ V EUR BREZ DDV</t>
  </si>
  <si>
    <t>** Nepredvidena dela 5% od skupne vrednosti</t>
  </si>
  <si>
    <t>SKUPAJ V EUR BREZ DDV Z NEPREDVIDENIMI DELI</t>
  </si>
  <si>
    <t>22% DDV V EUR</t>
  </si>
  <si>
    <t xml:space="preserve">SKUPAJ VSE V EUR Z DDV </t>
  </si>
  <si>
    <t>OPOMBE:</t>
  </si>
  <si>
    <t xml:space="preserve">št. </t>
  </si>
  <si>
    <t>Vrsta dela</t>
  </si>
  <si>
    <t xml:space="preserve">POPIS DEL - POMOŽNO NOGOMETNO IGRIŠČE Z UMETNO TRAVO </t>
  </si>
  <si>
    <t>POPIS DEL - GLAVNO NOGOMETNO IGRIŠČE Z NARAVNO TRAVO</t>
  </si>
  <si>
    <t xml:space="preserve">E. </t>
  </si>
  <si>
    <t xml:space="preserve">NEPREDVIDENA DELA </t>
  </si>
  <si>
    <t>POPIS DEL - ČIŠČENJE NOTRANJIH POVRŠIN</t>
  </si>
  <si>
    <t>POPIS DEL - ČIŠČENJE IN VZDRŽEVANJE ZUNANJIH POVRŠIN OZ. OKOLICE NOGOMETNEGA ŠPORTNEGA PARKA</t>
  </si>
  <si>
    <t xml:space="preserve">SKUPAJ </t>
  </si>
  <si>
    <t>REKAPITULACIJA DEL REDNEGA VZDRŽEVANJA IN ČIŠČENJA NOGOMETNEGA ŠPORTNEGA PARKA V IVANČNI GORICI - za obdobje 1 leta</t>
  </si>
  <si>
    <t>DDV 22%       (v EUR)</t>
  </si>
  <si>
    <t>Vrednost z DDV (v EUR)</t>
  </si>
  <si>
    <t>Vrednost brez DDV          (v EUR)</t>
  </si>
  <si>
    <t>Čiščenje prostorov za treninge - 5 x tedensko od ponedeljka do petka: prehod, stopnišče, garderobi za igralce s sanitarijami in tuširnicami, vhod na nogometno igrišče, garderobi in pisarna pri umetni travi.</t>
  </si>
  <si>
    <t xml:space="preserve">Čiščenje prostorov za tekme - 2 x tedensko: sanitarije za obiskovalce - javno, dve glavni garderobi vključno s sanitarijami in tuširnicami, pisarni za sodnike, stopnišče, vhod na stadion in kontejner pri umetni travi. </t>
  </si>
  <si>
    <t>POPIS DEL - GLAVNO NOGOMETNO IGRIŠČE Z NARAVNO TRAVO (dimenzija 110 m x 72 m)</t>
  </si>
  <si>
    <t>POPIS DEL - POMOŽNO NOGOMETNO IGRIŠČE Z UMETNO TRAVO (dimenzija 106 m x 66 m)</t>
  </si>
  <si>
    <t>dobava in vgradnja mrež za gole (744 cm x 244 cm x 200 cm)</t>
  </si>
  <si>
    <t>dobava in vgradnja mrež za gole (500 cm x 200 cm x 100 cm)</t>
  </si>
  <si>
    <t xml:space="preserve">Čiščenje poslovnih in drugih prostorov - 2 x mesečno oz. po potrebi: blagajna oz. kabina za prodajo kart, novinarska kabina, kotlovnica, shramba za športne rekvizite, sejna soba. 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</si>
  <si>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</si>
  <si>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Čiščenje oz. pobiranje smeti na zemljišču/okolici, na katerem je zunanji fitnes; čiščenje tribun - po potrebi tudi po treningih, pobiranje smeti po celem parku, praznenje košev, čiščenje okoli objekta (tudi kontejnerji pri igrišču z umetno travo) in stopnic pred vhodom na stadion skupaj z materialom (cca 4.000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). </t>
    </r>
  </si>
  <si>
    <r>
      <t>Košnja drugih površin oz. okolice s pobiranjem trave, odvozom in deponiranjem ostankov trave; vključno s košnjo z malo kosilnico. Košnja okolice športnega parka: pri železniški progi, ob cesti, ob potoku, okoli objekta, okoli igrišča z umetno travo (cca 1.000 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).</t>
    </r>
  </si>
  <si>
    <t>** Nepredvidena dela se izvedejo le po predhodni potrditvi naročnika. Sredstva iz navedene postavke se koristijo za dela, ki niso vključena v popis del ali dela, ki presegajo št. predvidenih ponovitev na letni ravni, opredeljenih v popise del (tabele zgoraj), zaradi npr. vremenskih razmer.</t>
  </si>
  <si>
    <t>*Ponudnik pri postavkah, pri katerih ponudbena cena zajema (skupaj) ceno dela in ceno materiala, navede kolikšen del ponudbene cene (v %) predstavlja cena dela. 
Ponudnik v bela polja (okenca) stolpca I/J vnese odstotek (%), ki predstavlja kolikšen delež  od ponujene cene na enoto predmetne postavke, predstavlja delo (siva okenca se ne izpolnjujejo).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</si>
</sst>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1" fillId="0" borderId="1" xfId="0" applyFont="1" applyBorder="1"/>
    <xf numFmtId="164" fontId="0" fillId="0" borderId="1" xfId="0" applyNumberFormat="1" applyBorder="1"/>
    <xf numFmtId="0" fontId="1" fillId="0" borderId="0" xfId="0" applyFont="1"/>
    <xf numFmtId="164" fontId="1" fillId="0" borderId="1" xfId="0" applyNumberFormat="1" applyFont="1" applyBorder="1"/>
    <xf numFmtId="164" fontId="0" fillId="0" borderId="0" xfId="0" applyNumberFormat="1"/>
    <xf numFmtId="164" fontId="1" fillId="0" borderId="0" xfId="0" applyNumberFormat="1" applyFont="1"/>
    <xf numFmtId="0" fontId="7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4" borderId="2" xfId="0" applyFill="1" applyBorder="1" applyAlignment="1">
      <alignment wrapText="1"/>
    </xf>
    <xf numFmtId="164" fontId="8" fillId="0" borderId="1" xfId="0" applyNumberFormat="1" applyFont="1" applyBorder="1"/>
    <xf numFmtId="0" fontId="0" fillId="0" borderId="5" xfId="0" applyBorder="1" applyAlignment="1">
      <alignment wrapText="1"/>
    </xf>
    <xf numFmtId="0" fontId="2" fillId="5" borderId="4" xfId="0" applyFont="1" applyFill="1" applyBorder="1"/>
    <xf numFmtId="0" fontId="3" fillId="5" borderId="5" xfId="0" applyFont="1" applyFill="1" applyBorder="1"/>
    <xf numFmtId="0" fontId="0" fillId="5" borderId="5" xfId="0" applyFill="1" applyBorder="1"/>
    <xf numFmtId="0" fontId="0" fillId="5" borderId="6" xfId="0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" fontId="0" fillId="0" borderId="0" xfId="0" applyNumberFormat="1" applyAlignment="1">
      <alignment horizontal="center" vertical="center"/>
    </xf>
    <xf numFmtId="0" fontId="4" fillId="0" borderId="0" xfId="0" applyFont="1" applyAlignment="1">
      <alignment vertical="center"/>
    </xf>
    <xf numFmtId="0" fontId="0" fillId="5" borderId="4" xfId="0" applyFill="1" applyBorder="1" applyAlignment="1">
      <alignment vertical="center"/>
    </xf>
    <xf numFmtId="0" fontId="4" fillId="5" borderId="5" xfId="0" applyFont="1" applyFill="1" applyBorder="1" applyAlignment="1">
      <alignment vertical="center" wrapText="1"/>
    </xf>
    <xf numFmtId="4" fontId="0" fillId="5" borderId="5" xfId="0" applyNumberFormat="1" applyFill="1" applyBorder="1" applyAlignment="1">
      <alignment horizontal="center" vertical="center"/>
    </xf>
    <xf numFmtId="4" fontId="0" fillId="5" borderId="6" xfId="0" applyNumberForma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0" fillId="3" borderId="1" xfId="0" applyFill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0" fillId="4" borderId="1" xfId="0" applyFill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0" fillId="4" borderId="1" xfId="0" applyFill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4" fillId="2" borderId="0" xfId="0" applyFont="1" applyFill="1" applyAlignment="1">
      <alignment horizontal="left"/>
    </xf>
    <xf numFmtId="0" fontId="0" fillId="4" borderId="1" xfId="0" applyFill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0EA1E-E83D-43DF-A7A1-517A06285EFA}">
  <sheetPr>
    <pageSetUpPr fitToPage="1"/>
  </sheetPr>
  <dimension ref="B2:J11"/>
  <sheetViews>
    <sheetView workbookViewId="0">
      <selection activeCell="F11" sqref="F11"/>
    </sheetView>
  </sheetViews>
  <sheetFormatPr defaultRowHeight="14.6" x14ac:dyDescent="0.4"/>
  <cols>
    <col min="3" max="3" width="67" customWidth="1"/>
    <col min="4" max="4" width="18.84375" customWidth="1"/>
    <col min="5" max="5" width="11.84375" customWidth="1"/>
    <col min="6" max="6" width="15.3046875" customWidth="1"/>
  </cols>
  <sheetData>
    <row r="2" spans="2:10" ht="18.45" x14ac:dyDescent="0.5">
      <c r="B2" s="13" t="s">
        <v>90</v>
      </c>
      <c r="C2" s="14"/>
      <c r="D2" s="14"/>
      <c r="E2" s="14"/>
      <c r="F2" s="14"/>
      <c r="G2" s="14"/>
      <c r="H2" s="15"/>
      <c r="I2" s="15"/>
      <c r="J2" s="16"/>
    </row>
    <row r="5" spans="2:10" ht="29.15" x14ac:dyDescent="0.4">
      <c r="B5" s="28" t="s">
        <v>81</v>
      </c>
      <c r="C5" s="12" t="s">
        <v>82</v>
      </c>
      <c r="D5" s="26" t="s">
        <v>93</v>
      </c>
      <c r="E5" s="26" t="s">
        <v>91</v>
      </c>
      <c r="F5" s="27" t="s">
        <v>92</v>
      </c>
    </row>
    <row r="6" spans="2:10" ht="36" customHeight="1" x14ac:dyDescent="0.4">
      <c r="B6" s="29" t="s">
        <v>1</v>
      </c>
      <c r="C6" s="30" t="s">
        <v>84</v>
      </c>
      <c r="D6" s="31">
        <f>'POPIS DEL'!H25</f>
        <v>0</v>
      </c>
      <c r="E6" s="31">
        <f t="shared" ref="E6:E11" si="0">D6*0.22</f>
        <v>0</v>
      </c>
      <c r="F6" s="31">
        <f t="shared" ref="F6:F11" si="1">SUM(D6:E6)</f>
        <v>0</v>
      </c>
    </row>
    <row r="7" spans="2:10" ht="36" customHeight="1" x14ac:dyDescent="0.4">
      <c r="B7" s="29" t="s">
        <v>53</v>
      </c>
      <c r="C7" s="30" t="s">
        <v>83</v>
      </c>
      <c r="D7" s="31">
        <f>'POPIS DEL'!H37</f>
        <v>0</v>
      </c>
      <c r="E7" s="31">
        <f t="shared" si="0"/>
        <v>0</v>
      </c>
      <c r="F7" s="31">
        <f t="shared" si="1"/>
        <v>0</v>
      </c>
    </row>
    <row r="8" spans="2:10" ht="36" customHeight="1" x14ac:dyDescent="0.4">
      <c r="B8" s="29" t="s">
        <v>63</v>
      </c>
      <c r="C8" s="32" t="s">
        <v>87</v>
      </c>
      <c r="D8" s="31">
        <f>'POPIS DEL'!I45</f>
        <v>0</v>
      </c>
      <c r="E8" s="31">
        <f t="shared" si="0"/>
        <v>0</v>
      </c>
      <c r="F8" s="31">
        <f t="shared" si="1"/>
        <v>0</v>
      </c>
    </row>
    <row r="9" spans="2:10" ht="36" customHeight="1" x14ac:dyDescent="0.4">
      <c r="B9" s="29" t="s">
        <v>67</v>
      </c>
      <c r="C9" s="30" t="s">
        <v>88</v>
      </c>
      <c r="D9" s="31">
        <f>'POPIS DEL'!H54</f>
        <v>0</v>
      </c>
      <c r="E9" s="31">
        <f t="shared" si="0"/>
        <v>0</v>
      </c>
      <c r="F9" s="31">
        <f t="shared" si="1"/>
        <v>0</v>
      </c>
    </row>
    <row r="10" spans="2:10" ht="36" customHeight="1" x14ac:dyDescent="0.4">
      <c r="B10" s="29" t="s">
        <v>85</v>
      </c>
      <c r="C10" s="30" t="s">
        <v>86</v>
      </c>
      <c r="D10" s="31">
        <f>'POPIS DEL'!E58</f>
        <v>0</v>
      </c>
      <c r="E10" s="31">
        <f t="shared" si="0"/>
        <v>0</v>
      </c>
      <c r="F10" s="31">
        <f t="shared" si="1"/>
        <v>0</v>
      </c>
    </row>
    <row r="11" spans="2:10" ht="23.25" customHeight="1" x14ac:dyDescent="0.4">
      <c r="B11" s="33"/>
      <c r="C11" s="34" t="s">
        <v>89</v>
      </c>
      <c r="D11" s="35">
        <f>SUM(D6:D10)</f>
        <v>0</v>
      </c>
      <c r="E11" s="35">
        <f t="shared" si="0"/>
        <v>0</v>
      </c>
      <c r="F11" s="36">
        <f t="shared" si="1"/>
        <v>0</v>
      </c>
    </row>
  </sheetData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E129A-AE19-498D-BD64-3792A1AE530E}">
  <sheetPr>
    <pageSetUpPr fitToPage="1"/>
  </sheetPr>
  <dimension ref="A1:Q69"/>
  <sheetViews>
    <sheetView tabSelected="1" topLeftCell="A46" zoomScaleNormal="100" workbookViewId="0">
      <selection activeCell="B64" sqref="B64:J64"/>
    </sheetView>
  </sheetViews>
  <sheetFormatPr defaultRowHeight="14.6" x14ac:dyDescent="0.4"/>
  <cols>
    <col min="1" max="1" width="3" style="17" bestFit="1" customWidth="1"/>
    <col min="2" max="2" width="63.53515625" customWidth="1"/>
    <col min="3" max="3" width="16.3828125" customWidth="1"/>
    <col min="4" max="4" width="42.3828125" customWidth="1"/>
    <col min="5" max="5" width="16" customWidth="1"/>
    <col min="6" max="6" width="19.15234375" customWidth="1"/>
    <col min="7" max="7" width="20" customWidth="1"/>
    <col min="8" max="8" width="18.15234375" customWidth="1"/>
    <col min="9" max="9" width="17.84375" style="57" customWidth="1"/>
    <col min="10" max="10" width="16.69140625" bestFit="1" customWidth="1"/>
    <col min="17" max="17" width="60.15234375" customWidth="1"/>
  </cols>
  <sheetData>
    <row r="1" spans="1:9" ht="18.45" x14ac:dyDescent="0.5">
      <c r="A1" s="62" t="s">
        <v>0</v>
      </c>
      <c r="B1" s="62"/>
      <c r="C1" s="62"/>
      <c r="D1" s="62"/>
      <c r="E1" s="62"/>
      <c r="F1" s="62"/>
      <c r="G1" s="62"/>
      <c r="H1" s="62"/>
      <c r="I1" s="62"/>
    </row>
    <row r="3" spans="1:9" ht="15.9" x14ac:dyDescent="0.45">
      <c r="A3" s="25" t="s">
        <v>1</v>
      </c>
      <c r="B3" s="60" t="s">
        <v>96</v>
      </c>
      <c r="C3" s="60"/>
      <c r="D3" s="60"/>
      <c r="E3" s="60"/>
      <c r="F3" s="60"/>
      <c r="G3" s="60"/>
      <c r="H3" s="60"/>
      <c r="I3" s="60"/>
    </row>
    <row r="5" spans="1:9" ht="37.5" customHeight="1" x14ac:dyDescent="0.4">
      <c r="A5" s="20"/>
      <c r="B5" s="21" t="s">
        <v>2</v>
      </c>
      <c r="C5" s="22"/>
      <c r="D5" s="55" t="s">
        <v>3</v>
      </c>
      <c r="E5" s="21" t="s">
        <v>4</v>
      </c>
      <c r="F5" s="50" t="s">
        <v>5</v>
      </c>
      <c r="G5" s="50" t="s">
        <v>6</v>
      </c>
      <c r="H5" s="50" t="s">
        <v>7</v>
      </c>
      <c r="I5" s="54" t="s">
        <v>8</v>
      </c>
    </row>
    <row r="6" spans="1:9" ht="29.15" x14ac:dyDescent="0.4">
      <c r="A6" s="19">
        <v>1</v>
      </c>
      <c r="B6" s="18" t="s">
        <v>9</v>
      </c>
      <c r="C6" s="19" t="s">
        <v>10</v>
      </c>
      <c r="D6" s="40" t="s">
        <v>11</v>
      </c>
      <c r="E6" s="19" t="s">
        <v>12</v>
      </c>
      <c r="F6" s="38">
        <v>75</v>
      </c>
      <c r="G6" s="41"/>
      <c r="H6" s="44">
        <f t="shared" ref="H6:H24" si="0">$F6*$G6</f>
        <v>0</v>
      </c>
      <c r="I6" s="42"/>
    </row>
    <row r="7" spans="1:9" ht="29.15" x14ac:dyDescent="0.4">
      <c r="A7" s="19">
        <v>2</v>
      </c>
      <c r="B7" s="18" t="s">
        <v>9</v>
      </c>
      <c r="C7" s="19" t="s">
        <v>10</v>
      </c>
      <c r="D7" s="40" t="s">
        <v>13</v>
      </c>
      <c r="E7" s="19" t="s">
        <v>12</v>
      </c>
      <c r="F7" s="38">
        <v>12</v>
      </c>
      <c r="G7" s="41"/>
      <c r="H7" s="44">
        <f t="shared" si="0"/>
        <v>0</v>
      </c>
      <c r="I7" s="42"/>
    </row>
    <row r="8" spans="1:9" ht="29.15" x14ac:dyDescent="0.4">
      <c r="A8" s="19">
        <v>3</v>
      </c>
      <c r="B8" s="18" t="s">
        <v>14</v>
      </c>
      <c r="C8" s="19" t="s">
        <v>15</v>
      </c>
      <c r="D8" s="40" t="s">
        <v>16</v>
      </c>
      <c r="E8" s="19" t="s">
        <v>12</v>
      </c>
      <c r="F8" s="38">
        <v>10</v>
      </c>
      <c r="G8" s="41"/>
      <c r="H8" s="44">
        <f t="shared" si="0"/>
        <v>0</v>
      </c>
      <c r="I8" s="18"/>
    </row>
    <row r="9" spans="1:9" x14ac:dyDescent="0.4">
      <c r="A9" s="19">
        <v>4</v>
      </c>
      <c r="B9" s="18" t="s">
        <v>17</v>
      </c>
      <c r="C9" s="19" t="s">
        <v>10</v>
      </c>
      <c r="D9" s="40" t="s">
        <v>18</v>
      </c>
      <c r="E9" s="19" t="s">
        <v>12</v>
      </c>
      <c r="F9" s="38">
        <v>1</v>
      </c>
      <c r="G9" s="41"/>
      <c r="H9" s="44">
        <f t="shared" si="0"/>
        <v>0</v>
      </c>
      <c r="I9" s="42"/>
    </row>
    <row r="10" spans="1:9" x14ac:dyDescent="0.4">
      <c r="A10" s="19">
        <v>5</v>
      </c>
      <c r="B10" s="18" t="s">
        <v>19</v>
      </c>
      <c r="C10" s="19" t="s">
        <v>10</v>
      </c>
      <c r="D10" s="40" t="s">
        <v>20</v>
      </c>
      <c r="E10" s="19" t="s">
        <v>12</v>
      </c>
      <c r="F10" s="38">
        <v>1</v>
      </c>
      <c r="G10" s="41"/>
      <c r="H10" s="44">
        <f t="shared" si="0"/>
        <v>0</v>
      </c>
      <c r="I10" s="42"/>
    </row>
    <row r="11" spans="1:9" x14ac:dyDescent="0.4">
      <c r="A11" s="19">
        <v>6</v>
      </c>
      <c r="B11" s="18" t="s">
        <v>21</v>
      </c>
      <c r="C11" s="19" t="s">
        <v>10</v>
      </c>
      <c r="D11" s="40" t="s">
        <v>22</v>
      </c>
      <c r="E11" s="19" t="s">
        <v>12</v>
      </c>
      <c r="F11" s="38">
        <v>2</v>
      </c>
      <c r="G11" s="41"/>
      <c r="H11" s="44">
        <f t="shared" si="0"/>
        <v>0</v>
      </c>
      <c r="I11" s="42"/>
    </row>
    <row r="12" spans="1:9" x14ac:dyDescent="0.4">
      <c r="A12" s="19">
        <v>7</v>
      </c>
      <c r="B12" s="18" t="s">
        <v>23</v>
      </c>
      <c r="C12" s="19" t="s">
        <v>10</v>
      </c>
      <c r="D12" s="40" t="s">
        <v>24</v>
      </c>
      <c r="E12" s="19" t="s">
        <v>12</v>
      </c>
      <c r="F12" s="38">
        <v>2</v>
      </c>
      <c r="G12" s="41"/>
      <c r="H12" s="44">
        <f t="shared" si="0"/>
        <v>0</v>
      </c>
      <c r="I12" s="42"/>
    </row>
    <row r="13" spans="1:9" ht="29.15" x14ac:dyDescent="0.4">
      <c r="A13" s="19">
        <v>8</v>
      </c>
      <c r="B13" s="18" t="s">
        <v>25</v>
      </c>
      <c r="C13" s="19" t="s">
        <v>10</v>
      </c>
      <c r="D13" s="40" t="s">
        <v>26</v>
      </c>
      <c r="E13" s="19" t="s">
        <v>12</v>
      </c>
      <c r="F13" s="38">
        <v>1</v>
      </c>
      <c r="G13" s="41"/>
      <c r="H13" s="44">
        <f t="shared" si="0"/>
        <v>0</v>
      </c>
      <c r="I13" s="42"/>
    </row>
    <row r="14" spans="1:9" ht="29.15" x14ac:dyDescent="0.4">
      <c r="A14" s="19">
        <v>9</v>
      </c>
      <c r="B14" s="18" t="s">
        <v>27</v>
      </c>
      <c r="C14" s="19" t="s">
        <v>28</v>
      </c>
      <c r="D14" s="40" t="s">
        <v>29</v>
      </c>
      <c r="E14" s="19" t="s">
        <v>12</v>
      </c>
      <c r="F14" s="38">
        <v>1</v>
      </c>
      <c r="G14" s="41"/>
      <c r="H14" s="44">
        <f t="shared" si="0"/>
        <v>0</v>
      </c>
      <c r="I14" s="18"/>
    </row>
    <row r="15" spans="1:9" x14ac:dyDescent="0.4">
      <c r="A15" s="19">
        <v>10</v>
      </c>
      <c r="B15" s="18" t="s">
        <v>30</v>
      </c>
      <c r="C15" s="19" t="s">
        <v>28</v>
      </c>
      <c r="D15" s="40" t="s">
        <v>31</v>
      </c>
      <c r="E15" s="19" t="s">
        <v>12</v>
      </c>
      <c r="F15" s="38">
        <v>2</v>
      </c>
      <c r="G15" s="41"/>
      <c r="H15" s="44">
        <f t="shared" si="0"/>
        <v>0</v>
      </c>
      <c r="I15" s="18"/>
    </row>
    <row r="16" spans="1:9" x14ac:dyDescent="0.4">
      <c r="A16" s="19">
        <v>11</v>
      </c>
      <c r="B16" s="18" t="s">
        <v>32</v>
      </c>
      <c r="C16" s="19" t="s">
        <v>10</v>
      </c>
      <c r="D16" s="40" t="s">
        <v>33</v>
      </c>
      <c r="E16" s="19" t="s">
        <v>12</v>
      </c>
      <c r="F16" s="38">
        <v>28</v>
      </c>
      <c r="G16" s="41"/>
      <c r="H16" s="44">
        <f t="shared" si="0"/>
        <v>0</v>
      </c>
      <c r="I16" s="42"/>
    </row>
    <row r="17" spans="1:9" x14ac:dyDescent="0.4">
      <c r="A17" s="19">
        <v>12</v>
      </c>
      <c r="B17" s="18" t="s">
        <v>34</v>
      </c>
      <c r="C17" s="19" t="s">
        <v>10</v>
      </c>
      <c r="D17" s="40" t="s">
        <v>35</v>
      </c>
      <c r="E17" s="19" t="s">
        <v>12</v>
      </c>
      <c r="F17" s="38">
        <v>5</v>
      </c>
      <c r="G17" s="41"/>
      <c r="H17" s="44">
        <f t="shared" si="0"/>
        <v>0</v>
      </c>
      <c r="I17" s="42"/>
    </row>
    <row r="18" spans="1:9" x14ac:dyDescent="0.4">
      <c r="A18" s="19">
        <v>13</v>
      </c>
      <c r="B18" s="18" t="s">
        <v>36</v>
      </c>
      <c r="C18" s="19" t="s">
        <v>28</v>
      </c>
      <c r="D18" s="18" t="s">
        <v>37</v>
      </c>
      <c r="E18" s="19" t="s">
        <v>12</v>
      </c>
      <c r="F18" s="38">
        <v>5</v>
      </c>
      <c r="G18" s="41"/>
      <c r="H18" s="44">
        <f t="shared" si="0"/>
        <v>0</v>
      </c>
      <c r="I18" s="18"/>
    </row>
    <row r="19" spans="1:9" x14ac:dyDescent="0.4">
      <c r="A19" s="19">
        <v>14</v>
      </c>
      <c r="B19" s="18" t="s">
        <v>38</v>
      </c>
      <c r="C19" s="19" t="s">
        <v>10</v>
      </c>
      <c r="D19" s="18" t="s">
        <v>39</v>
      </c>
      <c r="E19" s="19" t="s">
        <v>40</v>
      </c>
      <c r="F19" s="38">
        <v>15</v>
      </c>
      <c r="G19" s="41"/>
      <c r="H19" s="44">
        <f t="shared" si="0"/>
        <v>0</v>
      </c>
      <c r="I19" s="42"/>
    </row>
    <row r="20" spans="1:9" x14ac:dyDescent="0.4">
      <c r="A20" s="19">
        <v>15</v>
      </c>
      <c r="B20" s="18" t="s">
        <v>41</v>
      </c>
      <c r="C20" s="19" t="s">
        <v>28</v>
      </c>
      <c r="D20" s="40" t="s">
        <v>42</v>
      </c>
      <c r="E20" s="19" t="s">
        <v>43</v>
      </c>
      <c r="F20" s="38">
        <v>35</v>
      </c>
      <c r="G20" s="41"/>
      <c r="H20" s="44">
        <f t="shared" si="0"/>
        <v>0</v>
      </c>
      <c r="I20" s="18"/>
    </row>
    <row r="21" spans="1:9" ht="29.15" x14ac:dyDescent="0.4">
      <c r="A21" s="19">
        <v>16</v>
      </c>
      <c r="B21" s="18" t="s">
        <v>44</v>
      </c>
      <c r="C21" s="19" t="s">
        <v>28</v>
      </c>
      <c r="D21" s="40" t="s">
        <v>45</v>
      </c>
      <c r="E21" s="19" t="s">
        <v>12</v>
      </c>
      <c r="F21" s="38">
        <v>43</v>
      </c>
      <c r="G21" s="41"/>
      <c r="H21" s="44">
        <f t="shared" si="0"/>
        <v>0</v>
      </c>
      <c r="I21" s="18"/>
    </row>
    <row r="22" spans="1:9" x14ac:dyDescent="0.4">
      <c r="A22" s="19">
        <v>17</v>
      </c>
      <c r="B22" s="18" t="s">
        <v>98</v>
      </c>
      <c r="C22" s="19" t="s">
        <v>28</v>
      </c>
      <c r="D22" s="40" t="s">
        <v>46</v>
      </c>
      <c r="E22" s="19" t="s">
        <v>47</v>
      </c>
      <c r="F22" s="38">
        <v>1</v>
      </c>
      <c r="G22" s="41"/>
      <c r="H22" s="44">
        <f t="shared" si="0"/>
        <v>0</v>
      </c>
      <c r="I22" s="18"/>
    </row>
    <row r="23" spans="1:9" ht="29.15" x14ac:dyDescent="0.4">
      <c r="A23" s="19">
        <v>18</v>
      </c>
      <c r="B23" s="40" t="s">
        <v>48</v>
      </c>
      <c r="C23" s="19" t="s">
        <v>49</v>
      </c>
      <c r="D23" s="40" t="s">
        <v>50</v>
      </c>
      <c r="E23" s="19" t="s">
        <v>12</v>
      </c>
      <c r="F23" s="38">
        <v>43</v>
      </c>
      <c r="G23" s="41"/>
      <c r="H23" s="44">
        <f t="shared" si="0"/>
        <v>0</v>
      </c>
      <c r="I23" s="42"/>
    </row>
    <row r="24" spans="1:9" ht="29.15" x14ac:dyDescent="0.4">
      <c r="A24" s="19">
        <v>19</v>
      </c>
      <c r="B24" s="40" t="s">
        <v>51</v>
      </c>
      <c r="C24" s="19" t="s">
        <v>10</v>
      </c>
      <c r="D24" s="40" t="s">
        <v>52</v>
      </c>
      <c r="E24" s="19" t="s">
        <v>40</v>
      </c>
      <c r="F24" s="38">
        <v>35</v>
      </c>
      <c r="G24" s="41"/>
      <c r="H24" s="44">
        <f t="shared" si="0"/>
        <v>0</v>
      </c>
      <c r="I24" s="42"/>
    </row>
    <row r="25" spans="1:9" x14ac:dyDescent="0.4">
      <c r="A25" s="19"/>
      <c r="B25" s="40"/>
      <c r="C25" s="19"/>
      <c r="D25" s="18"/>
      <c r="E25" s="19"/>
      <c r="F25" s="19"/>
      <c r="G25" s="41"/>
      <c r="H25" s="43">
        <f>SUM(H6:H24)</f>
        <v>0</v>
      </c>
      <c r="I25" s="21"/>
    </row>
    <row r="26" spans="1:9" x14ac:dyDescent="0.4">
      <c r="I26" s="56"/>
    </row>
    <row r="27" spans="1:9" ht="15.9" x14ac:dyDescent="0.45">
      <c r="A27" s="25" t="s">
        <v>53</v>
      </c>
      <c r="B27" s="60" t="s">
        <v>97</v>
      </c>
      <c r="C27" s="60"/>
      <c r="D27" s="60"/>
      <c r="E27" s="60"/>
      <c r="F27" s="60"/>
      <c r="G27" s="60"/>
      <c r="H27" s="60"/>
      <c r="I27" s="60"/>
    </row>
    <row r="29" spans="1:9" ht="43.5" customHeight="1" x14ac:dyDescent="0.4">
      <c r="A29" s="19"/>
      <c r="B29" s="21" t="s">
        <v>2</v>
      </c>
      <c r="C29" s="21"/>
      <c r="D29" s="21" t="s">
        <v>3</v>
      </c>
      <c r="E29" s="22" t="s">
        <v>4</v>
      </c>
      <c r="F29" s="50" t="s">
        <v>5</v>
      </c>
      <c r="G29" s="50" t="s">
        <v>6</v>
      </c>
      <c r="H29" s="50" t="s">
        <v>7</v>
      </c>
      <c r="I29" s="54" t="s">
        <v>8</v>
      </c>
    </row>
    <row r="30" spans="1:9" x14ac:dyDescent="0.4">
      <c r="A30" s="19">
        <v>1</v>
      </c>
      <c r="B30" s="18" t="s">
        <v>34</v>
      </c>
      <c r="C30" s="19" t="s">
        <v>10</v>
      </c>
      <c r="D30" s="18" t="s">
        <v>54</v>
      </c>
      <c r="E30" s="19" t="s">
        <v>12</v>
      </c>
      <c r="F30" s="38">
        <v>40</v>
      </c>
      <c r="G30" s="41"/>
      <c r="H30" s="44">
        <f>$F30*$G30</f>
        <v>0</v>
      </c>
      <c r="I30" s="42"/>
    </row>
    <row r="31" spans="1:9" ht="58.3" x14ac:dyDescent="0.4">
      <c r="A31" s="19">
        <v>2</v>
      </c>
      <c r="B31" s="40" t="s">
        <v>55</v>
      </c>
      <c r="C31" s="19" t="s">
        <v>10</v>
      </c>
      <c r="D31" s="40" t="s">
        <v>56</v>
      </c>
      <c r="E31" s="39" t="s">
        <v>12</v>
      </c>
      <c r="F31" s="51">
        <v>43</v>
      </c>
      <c r="G31" s="41"/>
      <c r="H31" s="44">
        <f>$F31*$G31</f>
        <v>0</v>
      </c>
      <c r="I31" s="42"/>
    </row>
    <row r="32" spans="1:9" ht="29.15" x14ac:dyDescent="0.4">
      <c r="A32" s="19">
        <v>3</v>
      </c>
      <c r="B32" s="40" t="s">
        <v>57</v>
      </c>
      <c r="C32" s="19" t="s">
        <v>28</v>
      </c>
      <c r="D32" s="40" t="s">
        <v>58</v>
      </c>
      <c r="E32" s="39" t="s">
        <v>12</v>
      </c>
      <c r="F32" s="51">
        <v>1</v>
      </c>
      <c r="G32" s="41"/>
      <c r="H32" s="44">
        <f>$F32*$G32</f>
        <v>0</v>
      </c>
      <c r="I32" s="18"/>
    </row>
    <row r="33" spans="1:17" ht="43.75" x14ac:dyDescent="0.4">
      <c r="A33" s="19">
        <v>4</v>
      </c>
      <c r="B33" s="40" t="s">
        <v>59</v>
      </c>
      <c r="C33" s="39" t="s">
        <v>10</v>
      </c>
      <c r="D33" s="40" t="s">
        <v>60</v>
      </c>
      <c r="E33" s="39" t="s">
        <v>12</v>
      </c>
      <c r="F33" s="51">
        <v>5</v>
      </c>
      <c r="G33" s="41"/>
      <c r="H33" s="44">
        <f t="shared" ref="H33:H36" si="1">$F33*$G33</f>
        <v>0</v>
      </c>
      <c r="I33" s="42"/>
    </row>
    <row r="34" spans="1:17" ht="29.15" x14ac:dyDescent="0.4">
      <c r="A34" s="19">
        <v>5</v>
      </c>
      <c r="B34" s="40" t="s">
        <v>61</v>
      </c>
      <c r="C34" s="39" t="s">
        <v>10</v>
      </c>
      <c r="D34" s="40" t="s">
        <v>62</v>
      </c>
      <c r="E34" s="39" t="s">
        <v>12</v>
      </c>
      <c r="F34" s="51">
        <v>8</v>
      </c>
      <c r="G34" s="41"/>
      <c r="H34" s="44">
        <f t="shared" si="1"/>
        <v>0</v>
      </c>
      <c r="I34" s="42"/>
    </row>
    <row r="35" spans="1:17" x14ac:dyDescent="0.4">
      <c r="A35" s="19">
        <v>6</v>
      </c>
      <c r="B35" s="18" t="s">
        <v>98</v>
      </c>
      <c r="C35" s="19" t="s">
        <v>28</v>
      </c>
      <c r="D35" s="18" t="s">
        <v>46</v>
      </c>
      <c r="E35" s="39" t="s">
        <v>47</v>
      </c>
      <c r="F35" s="51">
        <v>1</v>
      </c>
      <c r="G35" s="41"/>
      <c r="H35" s="44">
        <f t="shared" si="1"/>
        <v>0</v>
      </c>
      <c r="I35" s="18"/>
    </row>
    <row r="36" spans="1:17" x14ac:dyDescent="0.4">
      <c r="A36" s="19">
        <v>7</v>
      </c>
      <c r="B36" s="18" t="s">
        <v>99</v>
      </c>
      <c r="C36" s="19" t="s">
        <v>28</v>
      </c>
      <c r="D36" s="18" t="s">
        <v>46</v>
      </c>
      <c r="E36" s="39" t="s">
        <v>47</v>
      </c>
      <c r="F36" s="51">
        <v>2</v>
      </c>
      <c r="G36" s="41"/>
      <c r="H36" s="44">
        <f t="shared" si="1"/>
        <v>0</v>
      </c>
      <c r="I36" s="18"/>
    </row>
    <row r="37" spans="1:17" x14ac:dyDescent="0.4">
      <c r="A37" s="19"/>
      <c r="B37" s="18"/>
      <c r="C37" s="19"/>
      <c r="D37" s="18"/>
      <c r="E37" s="19"/>
      <c r="F37" s="19"/>
      <c r="G37" s="41"/>
      <c r="H37" s="44">
        <f>SUM(H30:H36)</f>
        <v>0</v>
      </c>
      <c r="I37" s="18"/>
    </row>
    <row r="38" spans="1:17" x14ac:dyDescent="0.4">
      <c r="G38" s="6"/>
      <c r="H38" s="7"/>
      <c r="I38" s="56"/>
    </row>
    <row r="39" spans="1:17" ht="15.9" x14ac:dyDescent="0.45">
      <c r="A39" s="25" t="s">
        <v>63</v>
      </c>
      <c r="B39" s="60" t="s">
        <v>64</v>
      </c>
      <c r="C39" s="60"/>
      <c r="D39" s="60"/>
      <c r="E39" s="60"/>
      <c r="F39" s="60"/>
      <c r="G39" s="60"/>
      <c r="H39" s="60"/>
      <c r="I39" s="60"/>
      <c r="J39" s="60"/>
    </row>
    <row r="41" spans="1:17" ht="38.6" x14ac:dyDescent="0.4">
      <c r="A41" s="19"/>
      <c r="B41" s="21" t="s">
        <v>2</v>
      </c>
      <c r="C41" s="22"/>
      <c r="D41" s="21" t="s">
        <v>3</v>
      </c>
      <c r="E41" s="22" t="s">
        <v>4</v>
      </c>
      <c r="F41" s="52" t="s">
        <v>65</v>
      </c>
      <c r="G41" s="50" t="s">
        <v>5</v>
      </c>
      <c r="H41" s="23" t="s">
        <v>6</v>
      </c>
      <c r="I41" s="23" t="s">
        <v>7</v>
      </c>
      <c r="J41" s="24" t="s">
        <v>8</v>
      </c>
    </row>
    <row r="42" spans="1:17" ht="58.3" x14ac:dyDescent="0.4">
      <c r="A42" s="61">
        <v>1</v>
      </c>
      <c r="B42" s="46" t="s">
        <v>66</v>
      </c>
      <c r="C42" s="19" t="s">
        <v>28</v>
      </c>
      <c r="D42" s="40" t="s">
        <v>100</v>
      </c>
      <c r="E42" s="38" t="s">
        <v>101</v>
      </c>
      <c r="F42" s="38">
        <v>140</v>
      </c>
      <c r="G42" s="38">
        <v>22</v>
      </c>
      <c r="H42" s="47"/>
      <c r="I42" s="43">
        <f>F42*G42*H42</f>
        <v>0</v>
      </c>
      <c r="J42" s="18"/>
      <c r="Q42" s="9"/>
    </row>
    <row r="43" spans="1:17" ht="72.900000000000006" x14ac:dyDescent="0.4">
      <c r="A43" s="61"/>
      <c r="B43" s="46" t="s">
        <v>66</v>
      </c>
      <c r="C43" s="19" t="s">
        <v>28</v>
      </c>
      <c r="D43" s="40" t="s">
        <v>94</v>
      </c>
      <c r="E43" s="38" t="s">
        <v>101</v>
      </c>
      <c r="F43" s="38">
        <v>340</v>
      </c>
      <c r="G43" s="38">
        <v>230</v>
      </c>
      <c r="H43" s="47"/>
      <c r="I43" s="43">
        <f>F43*G43*H43</f>
        <v>0</v>
      </c>
      <c r="J43" s="18"/>
      <c r="Q43" s="9"/>
    </row>
    <row r="44" spans="1:17" ht="72.900000000000006" x14ac:dyDescent="0.4">
      <c r="A44" s="61"/>
      <c r="B44" s="46" t="s">
        <v>66</v>
      </c>
      <c r="C44" s="19" t="s">
        <v>28</v>
      </c>
      <c r="D44" s="48" t="s">
        <v>95</v>
      </c>
      <c r="E44" s="38" t="s">
        <v>101</v>
      </c>
      <c r="F44" s="53">
        <v>400</v>
      </c>
      <c r="G44" s="53">
        <v>90</v>
      </c>
      <c r="H44" s="47"/>
      <c r="I44" s="43">
        <f>F44*G44*H44</f>
        <v>0</v>
      </c>
      <c r="J44" s="18"/>
      <c r="Q44" s="10"/>
    </row>
    <row r="45" spans="1:17" x14ac:dyDescent="0.4">
      <c r="A45" s="19"/>
      <c r="B45" s="18"/>
      <c r="C45" s="19"/>
      <c r="D45" s="18"/>
      <c r="E45" s="19"/>
      <c r="F45" s="19"/>
      <c r="G45" s="19"/>
      <c r="H45" s="41"/>
      <c r="I45" s="44">
        <f>SUM(I42:I44)</f>
        <v>0</v>
      </c>
      <c r="J45" s="18"/>
    </row>
    <row r="47" spans="1:17" ht="15.9" x14ac:dyDescent="0.45">
      <c r="A47" s="25" t="s">
        <v>67</v>
      </c>
      <c r="B47" s="60" t="s">
        <v>68</v>
      </c>
      <c r="C47" s="60"/>
      <c r="D47" s="60"/>
      <c r="E47" s="60"/>
      <c r="F47" s="60"/>
      <c r="G47" s="60"/>
      <c r="H47" s="60"/>
      <c r="I47" s="60"/>
    </row>
    <row r="49" spans="1:17" ht="38.6" x14ac:dyDescent="0.4">
      <c r="A49" s="19"/>
      <c r="B49" s="21" t="s">
        <v>2</v>
      </c>
      <c r="C49" s="22"/>
      <c r="D49" s="21" t="s">
        <v>3</v>
      </c>
      <c r="E49" s="22" t="s">
        <v>4</v>
      </c>
      <c r="F49" s="50" t="s">
        <v>5</v>
      </c>
      <c r="G49" s="23" t="s">
        <v>6</v>
      </c>
      <c r="H49" s="23" t="s">
        <v>7</v>
      </c>
      <c r="I49" s="24" t="s">
        <v>8</v>
      </c>
    </row>
    <row r="50" spans="1:17" ht="103.75" x14ac:dyDescent="0.4">
      <c r="A50" s="19">
        <v>1</v>
      </c>
      <c r="B50" s="18" t="s">
        <v>69</v>
      </c>
      <c r="C50" s="19" t="s">
        <v>28</v>
      </c>
      <c r="D50" s="40" t="s">
        <v>102</v>
      </c>
      <c r="E50" s="38" t="s">
        <v>12</v>
      </c>
      <c r="F50" s="38">
        <v>80</v>
      </c>
      <c r="G50" s="47"/>
      <c r="H50" s="43">
        <f>$F50*$G50</f>
        <v>0</v>
      </c>
      <c r="I50" s="37"/>
      <c r="Q50" s="9"/>
    </row>
    <row r="51" spans="1:17" ht="90" customHeight="1" x14ac:dyDescent="0.4">
      <c r="A51" s="19">
        <v>2</v>
      </c>
      <c r="B51" s="45" t="s">
        <v>70</v>
      </c>
      <c r="C51" s="39" t="s">
        <v>10</v>
      </c>
      <c r="D51" s="45" t="s">
        <v>103</v>
      </c>
      <c r="E51" s="39" t="s">
        <v>12</v>
      </c>
      <c r="F51" s="51">
        <v>10</v>
      </c>
      <c r="G51" s="41"/>
      <c r="H51" s="43">
        <f t="shared" ref="H51:H53" si="2">$F51*$G51</f>
        <v>0</v>
      </c>
      <c r="I51" s="42"/>
      <c r="Q51" s="9"/>
    </row>
    <row r="52" spans="1:17" ht="72.900000000000006" x14ac:dyDescent="0.4">
      <c r="A52" s="19">
        <v>3</v>
      </c>
      <c r="B52" s="40" t="s">
        <v>71</v>
      </c>
      <c r="C52" s="39" t="s">
        <v>10</v>
      </c>
      <c r="D52" s="45" t="s">
        <v>72</v>
      </c>
      <c r="E52" s="39" t="s">
        <v>12</v>
      </c>
      <c r="F52" s="51">
        <v>6</v>
      </c>
      <c r="G52" s="41"/>
      <c r="H52" s="43">
        <f t="shared" si="2"/>
        <v>0</v>
      </c>
      <c r="I52" s="42"/>
    </row>
    <row r="53" spans="1:17" ht="87.45" x14ac:dyDescent="0.4">
      <c r="A53" s="19">
        <v>4</v>
      </c>
      <c r="B53" s="49" t="s">
        <v>73</v>
      </c>
      <c r="C53" s="19" t="s">
        <v>28</v>
      </c>
      <c r="D53" s="40" t="s">
        <v>74</v>
      </c>
      <c r="E53" s="39" t="s">
        <v>40</v>
      </c>
      <c r="F53" s="51">
        <v>300</v>
      </c>
      <c r="G53" s="41"/>
      <c r="H53" s="43">
        <f t="shared" si="2"/>
        <v>0</v>
      </c>
      <c r="I53" s="18"/>
    </row>
    <row r="54" spans="1:17" x14ac:dyDescent="0.4">
      <c r="A54" s="20"/>
      <c r="B54" s="1"/>
      <c r="C54" s="20"/>
      <c r="D54" s="1"/>
      <c r="E54" s="20"/>
      <c r="F54" s="20"/>
      <c r="G54" s="3"/>
      <c r="H54" s="5">
        <f>SUM(H50:H53)</f>
        <v>0</v>
      </c>
      <c r="I54" s="18"/>
    </row>
    <row r="57" spans="1:17" x14ac:dyDescent="0.4">
      <c r="B57" s="2" t="s">
        <v>75</v>
      </c>
      <c r="C57" s="5"/>
      <c r="D57" s="1"/>
      <c r="E57" s="3">
        <f>SUM(H54+I45+H37+H25)</f>
        <v>0</v>
      </c>
    </row>
    <row r="58" spans="1:17" x14ac:dyDescent="0.4">
      <c r="B58" s="8" t="s">
        <v>76</v>
      </c>
      <c r="C58" s="5"/>
      <c r="D58" s="1"/>
      <c r="E58" s="3">
        <f>E57*0.05</f>
        <v>0</v>
      </c>
    </row>
    <row r="59" spans="1:17" x14ac:dyDescent="0.4">
      <c r="B59" s="2" t="s">
        <v>77</v>
      </c>
      <c r="C59" s="5"/>
      <c r="D59" s="1"/>
      <c r="E59" s="3">
        <f>E57+E58</f>
        <v>0</v>
      </c>
    </row>
    <row r="60" spans="1:17" x14ac:dyDescent="0.4">
      <c r="B60" s="2" t="s">
        <v>78</v>
      </c>
      <c r="C60" s="5"/>
      <c r="D60" s="1"/>
      <c r="E60" s="3">
        <f>E59*0.22</f>
        <v>0</v>
      </c>
    </row>
    <row r="61" spans="1:17" x14ac:dyDescent="0.4">
      <c r="B61" s="2" t="s">
        <v>79</v>
      </c>
      <c r="C61" s="11"/>
      <c r="D61" s="1"/>
      <c r="E61" s="3">
        <f>E59+E60</f>
        <v>0</v>
      </c>
    </row>
    <row r="62" spans="1:17" x14ac:dyDescent="0.4">
      <c r="C62" s="6"/>
    </row>
    <row r="63" spans="1:17" x14ac:dyDescent="0.4">
      <c r="B63" s="4" t="s">
        <v>80</v>
      </c>
      <c r="C63" s="6"/>
    </row>
    <row r="64" spans="1:17" ht="39.9" customHeight="1" x14ac:dyDescent="0.4">
      <c r="B64" s="58" t="s">
        <v>105</v>
      </c>
      <c r="C64" s="59"/>
      <c r="D64" s="59"/>
      <c r="E64" s="59"/>
      <c r="F64" s="59"/>
      <c r="G64" s="59"/>
      <c r="H64" s="59"/>
      <c r="I64" s="59"/>
      <c r="J64" s="59"/>
      <c r="K64" s="4"/>
      <c r="L64" s="4"/>
    </row>
    <row r="65" spans="2:12" x14ac:dyDescent="0.4">
      <c r="B65" s="59" t="s">
        <v>104</v>
      </c>
      <c r="C65" s="59"/>
      <c r="D65" s="59"/>
      <c r="E65" s="59"/>
      <c r="F65" s="59"/>
      <c r="G65" s="59"/>
      <c r="H65" s="59"/>
      <c r="I65" s="59"/>
      <c r="J65" s="59"/>
      <c r="K65" s="4"/>
      <c r="L65" s="4"/>
    </row>
    <row r="69" spans="2:12" x14ac:dyDescent="0.4">
      <c r="E69" s="6"/>
    </row>
  </sheetData>
  <mergeCells count="8">
    <mergeCell ref="B64:J64"/>
    <mergeCell ref="B65:J65"/>
    <mergeCell ref="B47:I47"/>
    <mergeCell ref="A42:A44"/>
    <mergeCell ref="A1:I1"/>
    <mergeCell ref="B3:I3"/>
    <mergeCell ref="B27:I27"/>
    <mergeCell ref="B39:J39"/>
  </mergeCells>
  <pageMargins left="0.7" right="0.7" top="0.75" bottom="0.75" header="0.3" footer="0.3"/>
  <pageSetup paperSize="9" scale="37" orientation="portrait" r:id="rId1"/>
  <rowBreaks count="1" manualBreakCount="1">
    <brk id="3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POPIS DEL</vt:lpstr>
      <vt:lpstr>'POPIS DEL'!Področje_tiskanja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Rozalija Smrekar</dc:creator>
  <cp:lastModifiedBy>Simona Matjan</cp:lastModifiedBy>
  <cp:lastPrinted>2025-02-27T11:25:52Z</cp:lastPrinted>
  <dcterms:created xsi:type="dcterms:W3CDTF">2023-02-06T14:06:16Z</dcterms:created>
  <dcterms:modified xsi:type="dcterms:W3CDTF">2025-04-23T06:12:58Z</dcterms:modified>
</cp:coreProperties>
</file>